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<sst xmlns="http://schemas.openxmlformats.org/spreadsheetml/2006/main" count="199" uniqueCount="59">
  <si>
    <t>Spieler</t>
  </si>
  <si>
    <t>Platz</t>
  </si>
  <si>
    <t>Punkte</t>
  </si>
  <si>
    <t>Bälle</t>
  </si>
  <si>
    <t>Aufn.</t>
  </si>
  <si>
    <t>GD</t>
  </si>
  <si>
    <t>BED</t>
  </si>
  <si>
    <t>HS</t>
  </si>
  <si>
    <t>Wieduwild</t>
  </si>
  <si>
    <t>Schröder</t>
  </si>
  <si>
    <t>Heim</t>
  </si>
  <si>
    <t>Meyer</t>
  </si>
  <si>
    <t>Jürgen</t>
  </si>
  <si>
    <t>1.</t>
  </si>
  <si>
    <t>Auf</t>
  </si>
  <si>
    <t>Jörg</t>
  </si>
  <si>
    <t>4.</t>
  </si>
  <si>
    <t>Christoph</t>
  </si>
  <si>
    <t>3.</t>
  </si>
  <si>
    <t xml:space="preserve"> --- </t>
  </si>
  <si>
    <t>Wilfried</t>
  </si>
  <si>
    <t>2.</t>
  </si>
  <si>
    <t>fp</t>
  </si>
  <si>
    <t>mannschaftsergebnisse sofort</t>
  </si>
  <si>
    <t xml:space="preserve"> </t>
  </si>
  <si>
    <t>einzel ergebnisse in excel in email senden</t>
  </si>
  <si>
    <t>fp_aktuell</t>
  </si>
  <si>
    <t>vorlage - html überarbeiten - email senden</t>
  </si>
  <si>
    <t>fp_ergebnisse</t>
  </si>
  <si>
    <t>fp_tabelle</t>
  </si>
  <si>
    <t>fp_matrix</t>
  </si>
  <si>
    <t>fp_einzel</t>
  </si>
  <si>
    <t xml:space="preserve">werden aus db erstellt </t>
  </si>
  <si>
    <t>fp_12_xx_xx</t>
  </si>
  <si>
    <t>archive</t>
  </si>
  <si>
    <t>vereine</t>
  </si>
  <si>
    <t>pflege durch jw</t>
  </si>
  <si>
    <t>mannschaft kl</t>
  </si>
  <si>
    <t>datum</t>
  </si>
  <si>
    <t>spieler</t>
  </si>
  <si>
    <t>NDEM 3-Band Klasse 1 am 17.11.02 bei bgH</t>
  </si>
  <si>
    <t>Gruppe A</t>
  </si>
  <si>
    <t>Ali</t>
  </si>
  <si>
    <t>Cakmak</t>
  </si>
  <si>
    <t>Klaus</t>
  </si>
  <si>
    <t>Richter</t>
  </si>
  <si>
    <t>5.</t>
  </si>
  <si>
    <t>Andreas</t>
  </si>
  <si>
    <t>6.</t>
  </si>
  <si>
    <t>Schulz</t>
  </si>
  <si>
    <t>Ascan</t>
  </si>
  <si>
    <t>7.</t>
  </si>
  <si>
    <t>Jencquel</t>
  </si>
  <si>
    <t>8.</t>
  </si>
  <si>
    <t>Gruppe B</t>
  </si>
  <si>
    <t xml:space="preserve">Klaus </t>
  </si>
  <si>
    <t>Chritoph</t>
  </si>
  <si>
    <t>Spiele um Platz 5 und 7</t>
  </si>
  <si>
    <t>Halbfinals, Spiel um Platz 3 und Endspiel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</si>
</sst>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6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" fontId="4" fillId="0" borderId="13" xfId="0" applyNumberFormat="1" applyFont="1" applyBorder="1" applyAlignment="1">
      <alignment horizontal="centerContinuous" vertical="center"/>
    </xf>
    <xf numFmtId="1" fontId="4" fillId="0" borderId="14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Continuous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75" zoomScaleNormal="75" workbookViewId="0" topLeftCell="A1">
      <selection activeCell="Y49" sqref="Y49"/>
    </sheetView>
  </sheetViews>
  <sheetFormatPr defaultColWidth="11.421875" defaultRowHeight="12.75"/>
  <cols>
    <col min="1" max="1" width="11.7109375" style="6" customWidth="1"/>
    <col min="2" max="5" width="5.7109375" style="6" customWidth="1"/>
    <col min="6" max="6" width="7.7109375" style="6" customWidth="1"/>
    <col min="7" max="7" width="5.7109375" style="6" hidden="1" customWidth="1"/>
    <col min="8" max="8" width="5.7109375" style="6" customWidth="1"/>
    <col min="9" max="9" width="6.28125" style="6" customWidth="1"/>
    <col min="10" max="10" width="4.28125" style="6" customWidth="1"/>
    <col min="11" max="11" width="4.28125" style="8" customWidth="1"/>
    <col min="12" max="12" width="6.28125" style="6" customWidth="1"/>
    <col min="13" max="13" width="4.28125" style="6" customWidth="1"/>
    <col min="14" max="14" width="4.28125" style="8" customWidth="1"/>
    <col min="15" max="15" width="6.28125" style="6" customWidth="1"/>
    <col min="16" max="16" width="4.28125" style="6" customWidth="1"/>
    <col min="17" max="17" width="4.28125" style="8" customWidth="1"/>
    <col min="18" max="18" width="6.28125" style="6" customWidth="1"/>
    <col min="19" max="19" width="4.28125" style="6" customWidth="1"/>
    <col min="20" max="20" width="4.28125" style="8" customWidth="1"/>
    <col min="21" max="16384" width="11.421875" style="6" customWidth="1"/>
  </cols>
  <sheetData>
    <row r="1" spans="1:4" ht="19.5">
      <c r="A1" s="5" t="s">
        <v>40</v>
      </c>
      <c r="B1" s="5"/>
      <c r="C1" s="5"/>
      <c r="D1" s="5"/>
    </row>
    <row r="2" spans="1:4" ht="19.5">
      <c r="A2" s="5"/>
      <c r="B2" s="5"/>
      <c r="C2" s="5"/>
      <c r="D2" s="5"/>
    </row>
    <row r="3" spans="1:4" ht="19.5">
      <c r="A3" s="5"/>
      <c r="B3" s="5"/>
      <c r="C3" s="5"/>
      <c r="D3" s="5"/>
    </row>
    <row r="4" spans="1:4" ht="19.5">
      <c r="A4" s="5" t="s">
        <v>41</v>
      </c>
      <c r="B4" s="5"/>
      <c r="C4" s="5"/>
      <c r="D4" s="5"/>
    </row>
    <row r="5" ht="13.5" thickBot="1"/>
    <row r="6" spans="1:22" ht="12" customHeight="1">
      <c r="A6" s="34" t="s">
        <v>0</v>
      </c>
      <c r="B6" s="13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13" t="s">
        <v>7</v>
      </c>
      <c r="I6" s="36" t="s">
        <v>8</v>
      </c>
      <c r="J6" s="28"/>
      <c r="K6" s="29"/>
      <c r="L6" s="36" t="s">
        <v>9</v>
      </c>
      <c r="M6" s="28"/>
      <c r="N6" s="29"/>
      <c r="O6" s="36" t="s">
        <v>10</v>
      </c>
      <c r="P6" s="28"/>
      <c r="Q6" s="29"/>
      <c r="R6" s="36" t="s">
        <v>11</v>
      </c>
      <c r="S6" s="28"/>
      <c r="T6" s="29"/>
      <c r="V6" s="7"/>
    </row>
    <row r="7" spans="1:20" ht="12" customHeight="1" thickBot="1">
      <c r="A7" s="35"/>
      <c r="B7" s="14"/>
      <c r="C7" s="33"/>
      <c r="D7" s="33"/>
      <c r="E7" s="33"/>
      <c r="F7" s="33"/>
      <c r="G7" s="33"/>
      <c r="H7" s="14"/>
      <c r="I7" s="30"/>
      <c r="J7" s="31"/>
      <c r="K7" s="32"/>
      <c r="L7" s="30"/>
      <c r="M7" s="31"/>
      <c r="N7" s="32"/>
      <c r="O7" s="30"/>
      <c r="P7" s="31"/>
      <c r="Q7" s="32"/>
      <c r="R7" s="30"/>
      <c r="S7" s="31"/>
      <c r="T7" s="32"/>
    </row>
    <row r="8" spans="1:20" ht="19.5" customHeight="1">
      <c r="A8" s="34" t="s">
        <v>12</v>
      </c>
      <c r="B8" s="37" t="s">
        <v>13</v>
      </c>
      <c r="C8" s="19">
        <f>N8+Q8+T8</f>
        <v>4</v>
      </c>
      <c r="D8" s="21">
        <f>L8+O8+R8</f>
        <v>111</v>
      </c>
      <c r="E8" s="21">
        <f>M8+P8+S8</f>
        <v>114</v>
      </c>
      <c r="F8" s="23">
        <f>IF(D8&gt;0,ROUNDDOWN(D8/E8,3),0)</f>
        <v>0.973</v>
      </c>
      <c r="G8" s="21">
        <v>0.75</v>
      </c>
      <c r="H8" s="25"/>
      <c r="I8" s="9" t="s">
        <v>3</v>
      </c>
      <c r="J8" s="10" t="s">
        <v>14</v>
      </c>
      <c r="K8" s="17"/>
      <c r="L8" s="1">
        <v>40</v>
      </c>
      <c r="M8" s="2">
        <v>36</v>
      </c>
      <c r="N8" s="15">
        <v>2</v>
      </c>
      <c r="O8" s="1">
        <v>39</v>
      </c>
      <c r="P8" s="2">
        <v>40</v>
      </c>
      <c r="Q8" s="15">
        <v>2</v>
      </c>
      <c r="R8" s="1">
        <v>32</v>
      </c>
      <c r="S8" s="2">
        <v>38</v>
      </c>
      <c r="T8" s="15">
        <v>0</v>
      </c>
    </row>
    <row r="9" spans="1:20" ht="19.5" customHeight="1" thickBot="1">
      <c r="A9" s="35" t="s">
        <v>8</v>
      </c>
      <c r="B9" s="38"/>
      <c r="C9" s="20"/>
      <c r="D9" s="22"/>
      <c r="E9" s="22"/>
      <c r="F9" s="24"/>
      <c r="G9" s="22"/>
      <c r="H9" s="26"/>
      <c r="I9" s="11" t="s">
        <v>5</v>
      </c>
      <c r="J9" s="12" t="s">
        <v>7</v>
      </c>
      <c r="K9" s="18"/>
      <c r="L9" s="3">
        <f>IF(L8&gt;0,ROUNDDOWN(L8/M8,3),"")</f>
        <v>1.111</v>
      </c>
      <c r="M9" s="4">
        <v>4</v>
      </c>
      <c r="N9" s="16"/>
      <c r="O9" s="3">
        <f>IF(O8&gt;0,ROUNDDOWN(O8/P8,3),"")</f>
        <v>0.975</v>
      </c>
      <c r="P9" s="4">
        <v>8</v>
      </c>
      <c r="Q9" s="16"/>
      <c r="R9" s="3">
        <f>IF(R8&gt;0,ROUNDDOWN(R8/S8,3),"")</f>
        <v>0.842</v>
      </c>
      <c r="S9" s="4">
        <v>5</v>
      </c>
      <c r="T9" s="16"/>
    </row>
    <row r="10" spans="1:20" ht="19.5" customHeight="1">
      <c r="A10" s="34" t="s">
        <v>15</v>
      </c>
      <c r="B10" s="37" t="s">
        <v>16</v>
      </c>
      <c r="C10" s="19">
        <f>K10+Q10+T10</f>
        <v>2</v>
      </c>
      <c r="D10" s="21">
        <f>I10+O10+R10</f>
        <v>92</v>
      </c>
      <c r="E10" s="21">
        <f>J10+P10+S10</f>
        <v>113</v>
      </c>
      <c r="F10" s="23">
        <f>IF(D10&gt;0,ROUNDDOWN(D10/E10,3),0)</f>
        <v>0.814</v>
      </c>
      <c r="G10" s="21">
        <v>0.875</v>
      </c>
      <c r="H10" s="25"/>
      <c r="I10" s="1">
        <v>28</v>
      </c>
      <c r="J10" s="2">
        <v>36</v>
      </c>
      <c r="K10" s="15">
        <v>0</v>
      </c>
      <c r="L10" s="9" t="s">
        <v>3</v>
      </c>
      <c r="M10" s="10" t="s">
        <v>14</v>
      </c>
      <c r="N10" s="17"/>
      <c r="O10" s="1">
        <v>28</v>
      </c>
      <c r="P10" s="2">
        <v>37</v>
      </c>
      <c r="Q10" s="15">
        <v>0</v>
      </c>
      <c r="R10" s="1">
        <v>36</v>
      </c>
      <c r="S10" s="2">
        <v>40</v>
      </c>
      <c r="T10" s="15">
        <v>2</v>
      </c>
    </row>
    <row r="11" spans="1:20" ht="19.5" customHeight="1" thickBot="1">
      <c r="A11" s="35" t="s">
        <v>9</v>
      </c>
      <c r="B11" s="38"/>
      <c r="C11" s="20"/>
      <c r="D11" s="22"/>
      <c r="E11" s="22"/>
      <c r="F11" s="24"/>
      <c r="G11" s="22"/>
      <c r="H11" s="26"/>
      <c r="I11" s="3">
        <f>IF(I10&gt;0,ROUNDDOWN(I10/J10,3),"")</f>
        <v>0.777</v>
      </c>
      <c r="J11" s="4">
        <v>4</v>
      </c>
      <c r="K11" s="16"/>
      <c r="L11" s="11" t="s">
        <v>5</v>
      </c>
      <c r="M11" s="12" t="s">
        <v>7</v>
      </c>
      <c r="N11" s="18"/>
      <c r="O11" s="3">
        <f>IF(O10&gt;0,ROUNDDOWN(O10/P10,3),"")</f>
        <v>0.756</v>
      </c>
      <c r="P11" s="4">
        <v>6</v>
      </c>
      <c r="Q11" s="16"/>
      <c r="R11" s="3">
        <f>IF(R10&gt;0,ROUNDDOWN(R10/S10,3),"")</f>
        <v>0.9</v>
      </c>
      <c r="S11" s="4">
        <v>6</v>
      </c>
      <c r="T11" s="16"/>
    </row>
    <row r="12" spans="1:20" ht="19.5" customHeight="1">
      <c r="A12" s="34" t="s">
        <v>17</v>
      </c>
      <c r="B12" s="37" t="s">
        <v>18</v>
      </c>
      <c r="C12" s="19">
        <f>K12+N12+T12</f>
        <v>2</v>
      </c>
      <c r="D12" s="21">
        <f>I12+L12+R12</f>
        <v>102</v>
      </c>
      <c r="E12" s="21">
        <f>J12+M12+S12</f>
        <v>117</v>
      </c>
      <c r="F12" s="23">
        <f>IF(D12&gt;0,ROUNDDOWN(D12/E12,3),0)</f>
        <v>0.871</v>
      </c>
      <c r="G12" s="21" t="s">
        <v>19</v>
      </c>
      <c r="H12" s="25"/>
      <c r="I12" s="1">
        <v>38</v>
      </c>
      <c r="J12" s="2">
        <v>40</v>
      </c>
      <c r="K12" s="15">
        <v>0</v>
      </c>
      <c r="L12" s="1">
        <v>40</v>
      </c>
      <c r="M12" s="2">
        <v>37</v>
      </c>
      <c r="N12" s="15">
        <v>2</v>
      </c>
      <c r="O12" s="9" t="s">
        <v>3</v>
      </c>
      <c r="P12" s="10" t="s">
        <v>14</v>
      </c>
      <c r="Q12" s="17"/>
      <c r="R12" s="1">
        <v>24</v>
      </c>
      <c r="S12" s="2">
        <v>40</v>
      </c>
      <c r="T12" s="15">
        <v>0</v>
      </c>
    </row>
    <row r="13" spans="1:20" ht="19.5" customHeight="1" thickBot="1">
      <c r="A13" s="35" t="s">
        <v>10</v>
      </c>
      <c r="B13" s="38"/>
      <c r="C13" s="20"/>
      <c r="D13" s="22"/>
      <c r="E13" s="22"/>
      <c r="F13" s="24"/>
      <c r="G13" s="22"/>
      <c r="H13" s="26"/>
      <c r="I13" s="3">
        <f>IF(I12&gt;0,ROUNDDOWN(I12/J12,3),"")</f>
        <v>0.95</v>
      </c>
      <c r="J13" s="4">
        <v>5</v>
      </c>
      <c r="K13" s="16"/>
      <c r="L13" s="3">
        <f>IF(L12&gt;0,ROUNDDOWN(L12/M12,3),"")</f>
        <v>1.081</v>
      </c>
      <c r="M13" s="4">
        <v>5</v>
      </c>
      <c r="N13" s="16"/>
      <c r="O13" s="11" t="s">
        <v>5</v>
      </c>
      <c r="P13" s="12" t="s">
        <v>7</v>
      </c>
      <c r="Q13" s="18"/>
      <c r="R13" s="3">
        <f>IF(R12&gt;0,ROUNDDOWN(R12/S12,3),"")</f>
        <v>0.6</v>
      </c>
      <c r="S13" s="4">
        <v>5</v>
      </c>
      <c r="T13" s="16"/>
    </row>
    <row r="14" spans="1:20" ht="19.5" customHeight="1">
      <c r="A14" s="34" t="s">
        <v>20</v>
      </c>
      <c r="B14" s="37" t="s">
        <v>21</v>
      </c>
      <c r="C14" s="19">
        <f>K14+N14+Q14+T14</f>
        <v>4</v>
      </c>
      <c r="D14" s="21">
        <f>I14+L14+O14</f>
        <v>111</v>
      </c>
      <c r="E14" s="21">
        <f>J14+M14+P14</f>
        <v>118</v>
      </c>
      <c r="F14" s="23">
        <f>IF(D14&gt;0,ROUNDDOWN(D14/E14,3),0)</f>
        <v>0.94</v>
      </c>
      <c r="G14" s="21" t="s">
        <v>19</v>
      </c>
      <c r="H14" s="25"/>
      <c r="I14" s="1">
        <v>40</v>
      </c>
      <c r="J14" s="2">
        <v>38</v>
      </c>
      <c r="K14" s="15">
        <v>2</v>
      </c>
      <c r="L14" s="1">
        <v>32</v>
      </c>
      <c r="M14" s="2">
        <v>40</v>
      </c>
      <c r="N14" s="15">
        <v>0</v>
      </c>
      <c r="O14" s="1">
        <v>39</v>
      </c>
      <c r="P14" s="2">
        <v>40</v>
      </c>
      <c r="Q14" s="15">
        <v>2</v>
      </c>
      <c r="R14" s="9" t="s">
        <v>3</v>
      </c>
      <c r="S14" s="10" t="s">
        <v>14</v>
      </c>
      <c r="T14" s="17"/>
    </row>
    <row r="15" spans="1:20" ht="19.5" customHeight="1" thickBot="1">
      <c r="A15" s="35" t="s">
        <v>11</v>
      </c>
      <c r="B15" s="38"/>
      <c r="C15" s="20"/>
      <c r="D15" s="22"/>
      <c r="E15" s="22"/>
      <c r="F15" s="24"/>
      <c r="G15" s="22"/>
      <c r="H15" s="26"/>
      <c r="I15" s="3">
        <f>IF(I14&gt;0,ROUNDDOWN(I14/J14,3),"")</f>
        <v>1.052</v>
      </c>
      <c r="J15" s="4">
        <v>4</v>
      </c>
      <c r="K15" s="16"/>
      <c r="L15" s="3">
        <f>IF(L14&gt;0,ROUNDDOWN(L14/M14,3),"")</f>
        <v>0.8</v>
      </c>
      <c r="M15" s="4">
        <v>4</v>
      </c>
      <c r="N15" s="16"/>
      <c r="O15" s="3">
        <f>IF(O14&gt;0,ROUNDDOWN(O14/P14,3),"")</f>
        <v>0.975</v>
      </c>
      <c r="P15" s="4">
        <v>5</v>
      </c>
      <c r="Q15" s="16"/>
      <c r="R15" s="11" t="s">
        <v>5</v>
      </c>
      <c r="S15" s="12" t="s">
        <v>7</v>
      </c>
      <c r="T15" s="18"/>
    </row>
    <row r="16" spans="1:4" ht="19.5">
      <c r="A16" s="5"/>
      <c r="B16" s="5"/>
      <c r="C16" s="5"/>
      <c r="D16" s="5"/>
    </row>
    <row r="17" spans="1:4" ht="19.5">
      <c r="A17" s="5" t="s">
        <v>54</v>
      </c>
      <c r="B17" s="5"/>
      <c r="C17" s="5"/>
      <c r="D17" s="5"/>
    </row>
    <row r="18" ht="13.5" thickBot="1"/>
    <row r="19" spans="1:20" ht="12.75">
      <c r="A19" s="34" t="s">
        <v>0</v>
      </c>
      <c r="B19" s="13" t="s">
        <v>1</v>
      </c>
      <c r="C19" s="27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13" t="s">
        <v>7</v>
      </c>
      <c r="I19" s="36" t="s">
        <v>45</v>
      </c>
      <c r="J19" s="28"/>
      <c r="K19" s="29"/>
      <c r="L19" s="36" t="s">
        <v>43</v>
      </c>
      <c r="M19" s="28"/>
      <c r="N19" s="29"/>
      <c r="O19" s="36" t="s">
        <v>52</v>
      </c>
      <c r="P19" s="28"/>
      <c r="Q19" s="29"/>
      <c r="R19" s="36" t="s">
        <v>49</v>
      </c>
      <c r="S19" s="28"/>
      <c r="T19" s="29"/>
    </row>
    <row r="20" spans="1:20" ht="13.5" thickBot="1">
      <c r="A20" s="35"/>
      <c r="B20" s="14"/>
      <c r="C20" s="33"/>
      <c r="D20" s="33"/>
      <c r="E20" s="33"/>
      <c r="F20" s="33"/>
      <c r="G20" s="33"/>
      <c r="H20" s="14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</row>
    <row r="21" spans="1:20" ht="12.75">
      <c r="A21" s="34" t="s">
        <v>44</v>
      </c>
      <c r="B21" s="37" t="s">
        <v>21</v>
      </c>
      <c r="C21" s="19">
        <f>N21+Q21+T21+W21+Z21+AC21+AF21</f>
        <v>4</v>
      </c>
      <c r="D21" s="21">
        <f>L21+O21+R21+U21+X21+AA21+AD21</f>
        <v>99</v>
      </c>
      <c r="E21" s="21">
        <f>M21+P21+S21+V21+Y21+AB21+AE21</f>
        <v>114</v>
      </c>
      <c r="F21" s="23">
        <f>IF(D21&gt;0,ROUNDDOWN(D21/E21,3),0)</f>
        <v>0.868</v>
      </c>
      <c r="G21" s="21">
        <v>0.75</v>
      </c>
      <c r="H21" s="25"/>
      <c r="I21" s="9" t="s">
        <v>3</v>
      </c>
      <c r="J21" s="10" t="s">
        <v>14</v>
      </c>
      <c r="K21" s="17"/>
      <c r="L21" s="1">
        <v>21</v>
      </c>
      <c r="M21" s="2">
        <v>40</v>
      </c>
      <c r="N21" s="15">
        <v>0</v>
      </c>
      <c r="O21" s="1">
        <v>38</v>
      </c>
      <c r="P21" s="2">
        <v>40</v>
      </c>
      <c r="Q21" s="15">
        <v>2</v>
      </c>
      <c r="R21" s="1">
        <v>40</v>
      </c>
      <c r="S21" s="2">
        <v>34</v>
      </c>
      <c r="T21" s="15">
        <v>2</v>
      </c>
    </row>
    <row r="22" spans="1:20" ht="13.5" thickBot="1">
      <c r="A22" s="35" t="s">
        <v>45</v>
      </c>
      <c r="B22" s="38"/>
      <c r="C22" s="20"/>
      <c r="D22" s="22"/>
      <c r="E22" s="22"/>
      <c r="F22" s="24"/>
      <c r="G22" s="22"/>
      <c r="H22" s="26"/>
      <c r="I22" s="11" t="s">
        <v>5</v>
      </c>
      <c r="J22" s="12" t="s">
        <v>7</v>
      </c>
      <c r="K22" s="18"/>
      <c r="L22" s="3">
        <f>IF(L21&gt;0,ROUNDDOWN(L21/M21,3),"")</f>
        <v>0.525</v>
      </c>
      <c r="M22" s="4">
        <v>2</v>
      </c>
      <c r="N22" s="16"/>
      <c r="O22" s="3">
        <f>IF(O21&gt;0,ROUNDDOWN(O21/P21,3),"")</f>
        <v>0.95</v>
      </c>
      <c r="P22" s="4">
        <v>8</v>
      </c>
      <c r="Q22" s="16"/>
      <c r="R22" s="3">
        <f>IF(R21&gt;0,ROUNDDOWN(R21/S21,3),"")</f>
        <v>1.176</v>
      </c>
      <c r="S22" s="4">
        <v>6</v>
      </c>
      <c r="T22" s="16"/>
    </row>
    <row r="23" spans="1:20" ht="12.75">
      <c r="A23" s="34" t="s">
        <v>42</v>
      </c>
      <c r="B23" s="37" t="s">
        <v>13</v>
      </c>
      <c r="C23" s="19">
        <f>K23+Q23+T23+W23+Z23+AC23+AF23</f>
        <v>6</v>
      </c>
      <c r="D23" s="21">
        <f>I23+O23+R23+U23+X23+AA23+AD23</f>
        <v>92</v>
      </c>
      <c r="E23" s="21">
        <f>J23+P23+S23+V23+Y23+AB23+AE23</f>
        <v>120</v>
      </c>
      <c r="F23" s="23">
        <f>IF(D23&gt;0,ROUNDDOWN(D23/E23,3),0)</f>
        <v>0.766</v>
      </c>
      <c r="G23" s="21">
        <v>0.875</v>
      </c>
      <c r="H23" s="25"/>
      <c r="I23" s="1">
        <v>38</v>
      </c>
      <c r="J23" s="2">
        <v>40</v>
      </c>
      <c r="K23" s="15">
        <v>2</v>
      </c>
      <c r="L23" s="9" t="s">
        <v>3</v>
      </c>
      <c r="M23" s="10" t="s">
        <v>14</v>
      </c>
      <c r="N23" s="17"/>
      <c r="O23" s="1">
        <v>24</v>
      </c>
      <c r="P23" s="2">
        <v>40</v>
      </c>
      <c r="Q23" s="15">
        <v>2</v>
      </c>
      <c r="R23" s="1">
        <v>30</v>
      </c>
      <c r="S23" s="2">
        <v>40</v>
      </c>
      <c r="T23" s="15">
        <v>2</v>
      </c>
    </row>
    <row r="24" spans="1:20" ht="13.5" thickBot="1">
      <c r="A24" s="35" t="s">
        <v>43</v>
      </c>
      <c r="B24" s="38"/>
      <c r="C24" s="20"/>
      <c r="D24" s="22"/>
      <c r="E24" s="22"/>
      <c r="F24" s="24"/>
      <c r="G24" s="22"/>
      <c r="H24" s="26"/>
      <c r="I24" s="3">
        <f>IF(I23&gt;0,ROUNDDOWN(I23/J23,3),"")</f>
        <v>0.95</v>
      </c>
      <c r="J24" s="4">
        <v>6</v>
      </c>
      <c r="K24" s="16"/>
      <c r="L24" s="11" t="s">
        <v>5</v>
      </c>
      <c r="M24" s="12" t="s">
        <v>7</v>
      </c>
      <c r="N24" s="18"/>
      <c r="O24" s="3">
        <f>IF(O23&gt;0,ROUNDDOWN(O23/P23,3),"")</f>
        <v>0.6</v>
      </c>
      <c r="P24" s="4">
        <v>4</v>
      </c>
      <c r="Q24" s="16"/>
      <c r="R24" s="3">
        <f>IF(R23&gt;0,ROUNDDOWN(R23/S23,3),"")</f>
        <v>0.75</v>
      </c>
      <c r="S24" s="4">
        <v>4</v>
      </c>
      <c r="T24" s="16"/>
    </row>
    <row r="25" spans="1:20" ht="12.75">
      <c r="A25" s="34" t="s">
        <v>50</v>
      </c>
      <c r="B25" s="37" t="s">
        <v>16</v>
      </c>
      <c r="C25" s="19">
        <f>K25+N25+T25+W25+Z25+AC25+AF25</f>
        <v>0</v>
      </c>
      <c r="D25" s="21">
        <f>I25+L25+R25+U25+X25+AA25+AD25</f>
        <v>65</v>
      </c>
      <c r="E25" s="21">
        <f>J25+M25+S25+V25+Y25+AB25+AE25</f>
        <v>120</v>
      </c>
      <c r="F25" s="23">
        <f>IF(D25&gt;0,ROUNDDOWN(D25/E25,3),0)</f>
        <v>0.541</v>
      </c>
      <c r="G25" s="21" t="s">
        <v>19</v>
      </c>
      <c r="H25" s="25"/>
      <c r="I25" s="1">
        <v>25</v>
      </c>
      <c r="J25" s="2">
        <v>40</v>
      </c>
      <c r="K25" s="15">
        <v>0</v>
      </c>
      <c r="L25" s="1">
        <v>23</v>
      </c>
      <c r="M25" s="2">
        <v>40</v>
      </c>
      <c r="N25" s="15">
        <v>0</v>
      </c>
      <c r="O25" s="9" t="s">
        <v>3</v>
      </c>
      <c r="P25" s="10" t="s">
        <v>14</v>
      </c>
      <c r="Q25" s="17"/>
      <c r="R25" s="1">
        <v>17</v>
      </c>
      <c r="S25" s="2">
        <v>40</v>
      </c>
      <c r="T25" s="15">
        <v>0</v>
      </c>
    </row>
    <row r="26" spans="1:20" ht="13.5" thickBot="1">
      <c r="A26" s="35" t="s">
        <v>52</v>
      </c>
      <c r="B26" s="38"/>
      <c r="C26" s="20"/>
      <c r="D26" s="22"/>
      <c r="E26" s="22"/>
      <c r="F26" s="24"/>
      <c r="G26" s="22"/>
      <c r="H26" s="26"/>
      <c r="I26" s="3">
        <f>IF(I25&gt;0,ROUNDDOWN(I25/J25,3),"")</f>
        <v>0.625</v>
      </c>
      <c r="J26" s="4">
        <v>8</v>
      </c>
      <c r="K26" s="16"/>
      <c r="L26" s="3">
        <f>IF(L25&gt;0,ROUNDDOWN(L25/M25,3),"")</f>
        <v>0.575</v>
      </c>
      <c r="M26" s="4">
        <v>3</v>
      </c>
      <c r="N26" s="16"/>
      <c r="O26" s="11" t="s">
        <v>5</v>
      </c>
      <c r="P26" s="12" t="s">
        <v>7</v>
      </c>
      <c r="Q26" s="18"/>
      <c r="R26" s="3">
        <f>IF(R25&gt;0,ROUNDDOWN(R25/S25,3),"")</f>
        <v>0.425</v>
      </c>
      <c r="S26" s="4">
        <v>2</v>
      </c>
      <c r="T26" s="16"/>
    </row>
    <row r="27" spans="1:20" ht="12.75">
      <c r="A27" s="34" t="s">
        <v>47</v>
      </c>
      <c r="B27" s="37" t="s">
        <v>18</v>
      </c>
      <c r="C27" s="19">
        <f>K27+N27+Q27+T27+W27+Z27+AC27+AF27</f>
        <v>2</v>
      </c>
      <c r="D27" s="21">
        <f>I27+L27+O27+U27+X27+AA27+AD27</f>
        <v>80</v>
      </c>
      <c r="E27" s="21">
        <f>J27+M27+P27+V27+Y27+AB27+AE27</f>
        <v>114</v>
      </c>
      <c r="F27" s="23">
        <f>IF(D27&gt;0,ROUNDDOWN(D27/E27,3),0)</f>
        <v>0.701</v>
      </c>
      <c r="G27" s="21" t="s">
        <v>19</v>
      </c>
      <c r="H27" s="25"/>
      <c r="I27" s="1">
        <v>28</v>
      </c>
      <c r="J27" s="2">
        <v>34</v>
      </c>
      <c r="K27" s="15">
        <v>0</v>
      </c>
      <c r="L27" s="1">
        <v>21</v>
      </c>
      <c r="M27" s="2">
        <v>40</v>
      </c>
      <c r="N27" s="15">
        <v>0</v>
      </c>
      <c r="O27" s="1">
        <v>31</v>
      </c>
      <c r="P27" s="2">
        <v>40</v>
      </c>
      <c r="Q27" s="15">
        <v>2</v>
      </c>
      <c r="R27" s="9" t="s">
        <v>3</v>
      </c>
      <c r="S27" s="10" t="s">
        <v>14</v>
      </c>
      <c r="T27" s="17"/>
    </row>
    <row r="28" spans="1:20" ht="13.5" thickBot="1">
      <c r="A28" s="35" t="s">
        <v>49</v>
      </c>
      <c r="B28" s="38"/>
      <c r="C28" s="20"/>
      <c r="D28" s="22"/>
      <c r="E28" s="22"/>
      <c r="F28" s="24"/>
      <c r="G28" s="22"/>
      <c r="H28" s="26"/>
      <c r="I28" s="3">
        <f>IF(I27&gt;0,ROUNDDOWN(I27/J27,3),"")</f>
        <v>0.823</v>
      </c>
      <c r="J28" s="4">
        <v>6</v>
      </c>
      <c r="K28" s="16"/>
      <c r="L28" s="3">
        <f>IF(L27&gt;0,ROUNDDOWN(L27/M27,3),"")</f>
        <v>0.525</v>
      </c>
      <c r="M28" s="4">
        <v>2</v>
      </c>
      <c r="N28" s="16"/>
      <c r="O28" s="3">
        <f>IF(O27&gt;0,ROUNDDOWN(O27/P27,3),"")</f>
        <v>0.775</v>
      </c>
      <c r="P28" s="4">
        <v>5</v>
      </c>
      <c r="Q28" s="16"/>
      <c r="R28" s="11" t="s">
        <v>5</v>
      </c>
      <c r="S28" s="12" t="s">
        <v>7</v>
      </c>
      <c r="T28" s="18"/>
    </row>
    <row r="29" spans="1:20" ht="12.75">
      <c r="A29" s="39"/>
      <c r="B29" s="40"/>
      <c r="C29" s="41"/>
      <c r="D29" s="41"/>
      <c r="E29" s="41"/>
      <c r="F29" s="42"/>
      <c r="G29" s="41"/>
      <c r="H29" s="43"/>
      <c r="I29" s="44"/>
      <c r="J29" s="45"/>
      <c r="K29" s="41"/>
      <c r="L29" s="44"/>
      <c r="M29" s="45"/>
      <c r="N29" s="41"/>
      <c r="O29" s="44"/>
      <c r="P29" s="45"/>
      <c r="Q29" s="41"/>
      <c r="R29" s="46"/>
      <c r="S29" s="47"/>
      <c r="T29" s="48"/>
    </row>
    <row r="31" spans="1:4" ht="19.5">
      <c r="A31" s="5" t="s">
        <v>57</v>
      </c>
      <c r="B31" s="5"/>
      <c r="C31" s="5"/>
      <c r="D31" s="5"/>
    </row>
    <row r="33" ht="13.5" thickBot="1"/>
    <row r="34" spans="1:20" ht="12" customHeight="1">
      <c r="A34" s="34" t="s">
        <v>0</v>
      </c>
      <c r="B34" s="13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13" t="s">
        <v>7</v>
      </c>
      <c r="I34" s="36" t="s">
        <v>10</v>
      </c>
      <c r="J34" s="28"/>
      <c r="K34" s="29"/>
      <c r="L34" s="36" t="s">
        <v>49</v>
      </c>
      <c r="M34" s="28"/>
      <c r="N34" s="29"/>
      <c r="O34" s="36" t="s">
        <v>9</v>
      </c>
      <c r="P34" s="28"/>
      <c r="Q34" s="29"/>
      <c r="R34" s="36" t="s">
        <v>52</v>
      </c>
      <c r="S34" s="28"/>
      <c r="T34" s="29"/>
    </row>
    <row r="35" spans="1:20" ht="12" customHeight="1" thickBot="1">
      <c r="A35" s="35"/>
      <c r="B35" s="14"/>
      <c r="C35" s="33"/>
      <c r="D35" s="33"/>
      <c r="E35" s="33"/>
      <c r="F35" s="33"/>
      <c r="G35" s="33"/>
      <c r="H35" s="14"/>
      <c r="I35" s="30"/>
      <c r="J35" s="31"/>
      <c r="K35" s="32"/>
      <c r="L35" s="30"/>
      <c r="M35" s="31"/>
      <c r="N35" s="32"/>
      <c r="O35" s="30"/>
      <c r="P35" s="31"/>
      <c r="Q35" s="32"/>
      <c r="R35" s="30"/>
      <c r="S35" s="31"/>
      <c r="T35" s="32"/>
    </row>
    <row r="36" spans="1:20" ht="19.5" customHeight="1">
      <c r="A36" s="34" t="s">
        <v>56</v>
      </c>
      <c r="B36" s="37" t="s">
        <v>46</v>
      </c>
      <c r="C36" s="19">
        <f>N36+Q36+T36+W36+Z36+AC36+AF36</f>
        <v>2</v>
      </c>
      <c r="D36" s="21">
        <f>L36+O36+R36+U36+X36+AA36+AD36</f>
        <v>35</v>
      </c>
      <c r="E36" s="21">
        <f>M36+P36+S36+V36+Y36+AB36+AE36</f>
        <v>40</v>
      </c>
      <c r="F36" s="23">
        <f>IF(D36&gt;0,ROUNDDOWN(D36/E36,3),0)</f>
        <v>0.875</v>
      </c>
      <c r="G36" s="21">
        <v>0.75</v>
      </c>
      <c r="H36" s="25"/>
      <c r="I36" s="9" t="s">
        <v>3</v>
      </c>
      <c r="J36" s="10" t="s">
        <v>14</v>
      </c>
      <c r="K36" s="17"/>
      <c r="L36" s="1">
        <v>35</v>
      </c>
      <c r="M36" s="2">
        <v>40</v>
      </c>
      <c r="N36" s="15">
        <v>2</v>
      </c>
      <c r="O36" s="1"/>
      <c r="P36" s="2"/>
      <c r="Q36" s="15"/>
      <c r="R36" s="1"/>
      <c r="S36" s="2"/>
      <c r="T36" s="15"/>
    </row>
    <row r="37" spans="1:20" ht="19.5" customHeight="1" thickBot="1">
      <c r="A37" s="35" t="s">
        <v>10</v>
      </c>
      <c r="B37" s="38"/>
      <c r="C37" s="20"/>
      <c r="D37" s="22"/>
      <c r="E37" s="22"/>
      <c r="F37" s="24"/>
      <c r="G37" s="22"/>
      <c r="H37" s="26"/>
      <c r="I37" s="11" t="s">
        <v>5</v>
      </c>
      <c r="J37" s="12" t="s">
        <v>7</v>
      </c>
      <c r="K37" s="18"/>
      <c r="L37" s="3">
        <f>IF(L36&gt;0,ROUNDDOWN(L36/M36,3),"")</f>
        <v>0.875</v>
      </c>
      <c r="M37" s="4">
        <v>4</v>
      </c>
      <c r="N37" s="16"/>
      <c r="O37" s="3">
        <f>IF(O36&gt;0,ROUNDDOWN(O36/P36,3),"")</f>
      </c>
      <c r="P37" s="4"/>
      <c r="Q37" s="16"/>
      <c r="R37" s="3">
        <f>IF(R36&gt;0,ROUNDDOWN(R36/S36,3),"")</f>
      </c>
      <c r="S37" s="4"/>
      <c r="T37" s="16"/>
    </row>
    <row r="38" spans="1:20" ht="19.5" customHeight="1">
      <c r="A38" s="34" t="s">
        <v>47</v>
      </c>
      <c r="B38" s="37" t="s">
        <v>48</v>
      </c>
      <c r="C38" s="19">
        <f>K38+Q38+T38+W38+Z38+AC38+AF38</f>
        <v>0</v>
      </c>
      <c r="D38" s="21">
        <f>I38+O38+R38+U38+X38+AA38+AD38</f>
        <v>23</v>
      </c>
      <c r="E38" s="21">
        <f>J38+P38+S38+V38+Y38+AB38+AE38</f>
        <v>40</v>
      </c>
      <c r="F38" s="23">
        <f>IF(D38&gt;0,ROUNDDOWN(D38/E38,3),0)</f>
        <v>0.575</v>
      </c>
      <c r="G38" s="21">
        <v>0.875</v>
      </c>
      <c r="H38" s="25"/>
      <c r="I38" s="1">
        <v>23</v>
      </c>
      <c r="J38" s="2">
        <v>40</v>
      </c>
      <c r="K38" s="15">
        <v>0</v>
      </c>
      <c r="L38" s="9" t="s">
        <v>3</v>
      </c>
      <c r="M38" s="10" t="s">
        <v>14</v>
      </c>
      <c r="N38" s="17"/>
      <c r="O38" s="1"/>
      <c r="P38" s="2"/>
      <c r="Q38" s="15"/>
      <c r="R38" s="1"/>
      <c r="S38" s="2"/>
      <c r="T38" s="15"/>
    </row>
    <row r="39" spans="1:20" ht="19.5" customHeight="1" thickBot="1">
      <c r="A39" s="35" t="s">
        <v>49</v>
      </c>
      <c r="B39" s="38"/>
      <c r="C39" s="20"/>
      <c r="D39" s="22"/>
      <c r="E39" s="22"/>
      <c r="F39" s="24"/>
      <c r="G39" s="22"/>
      <c r="H39" s="26"/>
      <c r="I39" s="3">
        <f>IF(I38&gt;0,ROUNDDOWN(I38/J38,3),"")</f>
        <v>0.575</v>
      </c>
      <c r="J39" s="4">
        <v>4</v>
      </c>
      <c r="K39" s="16"/>
      <c r="L39" s="11" t="s">
        <v>5</v>
      </c>
      <c r="M39" s="12" t="s">
        <v>7</v>
      </c>
      <c r="N39" s="18"/>
      <c r="O39" s="3">
        <f>IF(O38&gt;0,ROUNDDOWN(O38/P38,3),"")</f>
      </c>
      <c r="P39" s="4"/>
      <c r="Q39" s="16"/>
      <c r="R39" s="3">
        <f>IF(R38&gt;0,ROUNDDOWN(R38/S38,3),"")</f>
      </c>
      <c r="S39" s="4"/>
      <c r="T39" s="16"/>
    </row>
    <row r="40" spans="1:20" ht="19.5" customHeight="1">
      <c r="A40" s="34" t="s">
        <v>15</v>
      </c>
      <c r="B40" s="37" t="s">
        <v>53</v>
      </c>
      <c r="C40" s="19">
        <f>K40+N40+T40+W40+Z40+AC40+AF40</f>
        <v>0</v>
      </c>
      <c r="D40" s="21">
        <f>I40+L40+R40+U40+X40+AA40+AD40</f>
        <v>21</v>
      </c>
      <c r="E40" s="21">
        <f>J40+M40+S40+V40+Y40+AB40+AE40</f>
        <v>40</v>
      </c>
      <c r="F40" s="23">
        <f>IF(D40&gt;0,ROUNDDOWN(D40/E40,3),0)</f>
        <v>0.525</v>
      </c>
      <c r="G40" s="21" t="s">
        <v>19</v>
      </c>
      <c r="H40" s="25"/>
      <c r="I40" s="1"/>
      <c r="J40" s="2"/>
      <c r="K40" s="15"/>
      <c r="L40" s="1"/>
      <c r="M40" s="2"/>
      <c r="N40" s="15"/>
      <c r="O40" s="9" t="s">
        <v>3</v>
      </c>
      <c r="P40" s="10" t="s">
        <v>14</v>
      </c>
      <c r="Q40" s="17"/>
      <c r="R40" s="1">
        <v>21</v>
      </c>
      <c r="S40" s="2">
        <v>40</v>
      </c>
      <c r="T40" s="15">
        <v>0</v>
      </c>
    </row>
    <row r="41" spans="1:20" ht="19.5" customHeight="1" thickBot="1">
      <c r="A41" s="35" t="s">
        <v>9</v>
      </c>
      <c r="B41" s="38"/>
      <c r="C41" s="20"/>
      <c r="D41" s="22"/>
      <c r="E41" s="22"/>
      <c r="F41" s="24"/>
      <c r="G41" s="22"/>
      <c r="H41" s="26"/>
      <c r="I41" s="3">
        <f>IF(I40&gt;0,ROUNDDOWN(I40/J40,3),"")</f>
      </c>
      <c r="J41" s="4"/>
      <c r="K41" s="16"/>
      <c r="L41" s="3">
        <f>IF(L40&gt;0,ROUNDDOWN(L40/M40,3),"")</f>
      </c>
      <c r="M41" s="4"/>
      <c r="N41" s="16"/>
      <c r="O41" s="11" t="s">
        <v>5</v>
      </c>
      <c r="P41" s="12" t="s">
        <v>7</v>
      </c>
      <c r="Q41" s="18"/>
      <c r="R41" s="3">
        <f>IF(R40&gt;0,ROUNDDOWN(R40/S40,3),"")</f>
        <v>0.525</v>
      </c>
      <c r="S41" s="4">
        <v>3</v>
      </c>
      <c r="T41" s="16"/>
    </row>
    <row r="42" spans="1:20" ht="19.5" customHeight="1">
      <c r="A42" s="34" t="s">
        <v>50</v>
      </c>
      <c r="B42" s="37" t="s">
        <v>51</v>
      </c>
      <c r="C42" s="19">
        <f>K42+N42+Q42+T42+W42+Z42+AC42+AF42</f>
        <v>2</v>
      </c>
      <c r="D42" s="21">
        <f>I42+L42+O42+U42+X42+AA42+AD42</f>
        <v>23</v>
      </c>
      <c r="E42" s="21">
        <f>J42+M42+P42+V42+Y42+AB42+AE42</f>
        <v>40</v>
      </c>
      <c r="F42" s="23">
        <f>IF(D42&gt;0,ROUNDDOWN(D42/E42,3),0)</f>
        <v>0.575</v>
      </c>
      <c r="G42" s="21" t="s">
        <v>19</v>
      </c>
      <c r="H42" s="25"/>
      <c r="I42" s="1"/>
      <c r="J42" s="2"/>
      <c r="K42" s="15"/>
      <c r="L42" s="1"/>
      <c r="M42" s="2"/>
      <c r="N42" s="15"/>
      <c r="O42" s="1">
        <v>23</v>
      </c>
      <c r="P42" s="2">
        <v>40</v>
      </c>
      <c r="Q42" s="15">
        <v>2</v>
      </c>
      <c r="R42" s="9" t="s">
        <v>3</v>
      </c>
      <c r="S42" s="10" t="s">
        <v>14</v>
      </c>
      <c r="T42" s="17"/>
    </row>
    <row r="43" spans="1:20" ht="19.5" customHeight="1" thickBot="1">
      <c r="A43" s="35" t="s">
        <v>52</v>
      </c>
      <c r="B43" s="38"/>
      <c r="C43" s="20"/>
      <c r="D43" s="22"/>
      <c r="E43" s="22"/>
      <c r="F43" s="24"/>
      <c r="G43" s="22"/>
      <c r="H43" s="26"/>
      <c r="I43" s="3">
        <f>IF(I42&gt;0,ROUNDDOWN(I42/J42,3),"")</f>
      </c>
      <c r="J43" s="4"/>
      <c r="K43" s="16"/>
      <c r="L43" s="3">
        <f>IF(L42&gt;0,ROUNDDOWN(L42/M42,3),"")</f>
      </c>
      <c r="M43" s="4"/>
      <c r="N43" s="16"/>
      <c r="O43" s="3">
        <f>IF(O42&gt;0,ROUNDDOWN(O42/P42,3),"")</f>
        <v>0.575</v>
      </c>
      <c r="P43" s="4">
        <v>4</v>
      </c>
      <c r="Q43" s="16"/>
      <c r="R43" s="11" t="s">
        <v>5</v>
      </c>
      <c r="S43" s="12" t="s">
        <v>7</v>
      </c>
      <c r="T43" s="18"/>
    </row>
    <row r="44" spans="1:20" ht="19.5" customHeight="1">
      <c r="A44" s="39"/>
      <c r="B44" s="40"/>
      <c r="C44" s="41"/>
      <c r="D44" s="41"/>
      <c r="E44" s="41"/>
      <c r="F44" s="42"/>
      <c r="G44" s="41"/>
      <c r="H44" s="43"/>
      <c r="I44" s="44"/>
      <c r="J44" s="45"/>
      <c r="K44" s="41"/>
      <c r="L44" s="44"/>
      <c r="M44" s="45"/>
      <c r="N44" s="41"/>
      <c r="O44" s="44"/>
      <c r="P44" s="45"/>
      <c r="Q44" s="41"/>
      <c r="R44" s="46"/>
      <c r="S44" s="47"/>
      <c r="T44" s="48"/>
    </row>
    <row r="46" spans="1:4" ht="19.5">
      <c r="A46" s="5" t="s">
        <v>58</v>
      </c>
      <c r="B46" s="5"/>
      <c r="C46" s="5"/>
      <c r="D46" s="5"/>
    </row>
    <row r="48" ht="13.5" thickBot="1"/>
    <row r="49" spans="1:22" ht="12" customHeight="1">
      <c r="A49" s="34" t="s">
        <v>0</v>
      </c>
      <c r="B49" s="13" t="s">
        <v>1</v>
      </c>
      <c r="C49" s="27" t="s">
        <v>2</v>
      </c>
      <c r="D49" s="27" t="s">
        <v>3</v>
      </c>
      <c r="E49" s="27" t="s">
        <v>4</v>
      </c>
      <c r="F49" s="27" t="s">
        <v>5</v>
      </c>
      <c r="G49" s="27" t="s">
        <v>6</v>
      </c>
      <c r="H49" s="13" t="s">
        <v>7</v>
      </c>
      <c r="I49" s="36" t="s">
        <v>8</v>
      </c>
      <c r="J49" s="28"/>
      <c r="K49" s="29"/>
      <c r="L49" s="36" t="s">
        <v>45</v>
      </c>
      <c r="M49" s="28"/>
      <c r="N49" s="29"/>
      <c r="O49" s="36" t="s">
        <v>11</v>
      </c>
      <c r="P49" s="28"/>
      <c r="Q49" s="29"/>
      <c r="R49" s="36" t="s">
        <v>43</v>
      </c>
      <c r="S49" s="28"/>
      <c r="T49" s="29"/>
      <c r="V49" s="7"/>
    </row>
    <row r="50" spans="1:20" ht="12" customHeight="1" thickBot="1">
      <c r="A50" s="35"/>
      <c r="B50" s="14"/>
      <c r="C50" s="33"/>
      <c r="D50" s="33"/>
      <c r="E50" s="33"/>
      <c r="F50" s="33"/>
      <c r="G50" s="33"/>
      <c r="H50" s="14"/>
      <c r="I50" s="30"/>
      <c r="J50" s="31"/>
      <c r="K50" s="32"/>
      <c r="L50" s="30"/>
      <c r="M50" s="31"/>
      <c r="N50" s="32"/>
      <c r="O50" s="30"/>
      <c r="P50" s="31"/>
      <c r="Q50" s="32"/>
      <c r="R50" s="30"/>
      <c r="S50" s="31"/>
      <c r="T50" s="32"/>
    </row>
    <row r="51" spans="1:20" ht="19.5" customHeight="1">
      <c r="A51" s="34" t="s">
        <v>12</v>
      </c>
      <c r="B51" s="37" t="s">
        <v>21</v>
      </c>
      <c r="C51" s="19">
        <f>N51+Q51+T51+W51+Z51+AC51+AF51</f>
        <v>2</v>
      </c>
      <c r="D51" s="21">
        <f>L51+O51+R51+U51+X51+AA51+AD51</f>
        <v>76</v>
      </c>
      <c r="E51" s="21">
        <f>M51+P51+S51+V51+Y51+AB51+AE51</f>
        <v>77</v>
      </c>
      <c r="F51" s="23">
        <f>IF(D51&gt;0,ROUNDDOWN(D51/E51,3),0)</f>
        <v>0.987</v>
      </c>
      <c r="G51" s="21">
        <v>0.75</v>
      </c>
      <c r="H51" s="25"/>
      <c r="I51" s="9" t="s">
        <v>3</v>
      </c>
      <c r="J51" s="10" t="s">
        <v>14</v>
      </c>
      <c r="K51" s="17"/>
      <c r="L51" s="1">
        <v>40</v>
      </c>
      <c r="M51" s="2">
        <v>37</v>
      </c>
      <c r="N51" s="15">
        <v>2</v>
      </c>
      <c r="O51" s="1">
        <v>36</v>
      </c>
      <c r="P51" s="2">
        <v>40</v>
      </c>
      <c r="Q51" s="15">
        <v>0</v>
      </c>
      <c r="R51" s="1"/>
      <c r="S51" s="2"/>
      <c r="T51" s="15"/>
    </row>
    <row r="52" spans="1:20" ht="19.5" customHeight="1" thickBot="1">
      <c r="A52" s="35" t="s">
        <v>8</v>
      </c>
      <c r="B52" s="38"/>
      <c r="C52" s="20"/>
      <c r="D52" s="22"/>
      <c r="E52" s="22"/>
      <c r="F52" s="24"/>
      <c r="G52" s="22"/>
      <c r="H52" s="26"/>
      <c r="I52" s="11" t="s">
        <v>5</v>
      </c>
      <c r="J52" s="12" t="s">
        <v>7</v>
      </c>
      <c r="K52" s="18"/>
      <c r="L52" s="3">
        <f>IF(L51&gt;0,ROUNDDOWN(L51/M51,3),"")</f>
        <v>1.081</v>
      </c>
      <c r="M52" s="4">
        <v>8</v>
      </c>
      <c r="N52" s="16"/>
      <c r="O52" s="3">
        <f>IF(O51&gt;0,ROUNDDOWN(O51/P51,3),"")</f>
        <v>0.9</v>
      </c>
      <c r="P52" s="4">
        <v>6</v>
      </c>
      <c r="Q52" s="16"/>
      <c r="R52" s="3">
        <f>IF(R51&gt;0,ROUNDDOWN(R51/S51,3),"")</f>
      </c>
      <c r="S52" s="4"/>
      <c r="T52" s="16"/>
    </row>
    <row r="53" spans="1:20" ht="19.5" customHeight="1">
      <c r="A53" s="34" t="s">
        <v>55</v>
      </c>
      <c r="B53" s="37" t="s">
        <v>16</v>
      </c>
      <c r="C53" s="19">
        <f>K53+Q53+T53+W53+Z53+AC53+AF53</f>
        <v>0</v>
      </c>
      <c r="D53" s="21">
        <f>I53+O53+R53+U53+X53+AA53+AD53</f>
        <v>67</v>
      </c>
      <c r="E53" s="21">
        <f>J53+P53+S53+V53+Y53+AB53+AE53</f>
        <v>80</v>
      </c>
      <c r="F53" s="23">
        <f>IF(D53&gt;0,ROUNDDOWN(D53/E53,3),0)</f>
        <v>0.837</v>
      </c>
      <c r="G53" s="21">
        <v>0.875</v>
      </c>
      <c r="H53" s="25"/>
      <c r="I53" s="1">
        <v>31</v>
      </c>
      <c r="J53" s="2">
        <v>40</v>
      </c>
      <c r="K53" s="15">
        <v>0</v>
      </c>
      <c r="L53" s="9" t="s">
        <v>3</v>
      </c>
      <c r="M53" s="10" t="s">
        <v>14</v>
      </c>
      <c r="N53" s="17"/>
      <c r="O53" s="1"/>
      <c r="P53" s="2"/>
      <c r="Q53" s="15"/>
      <c r="R53" s="1">
        <v>36</v>
      </c>
      <c r="S53" s="2">
        <v>40</v>
      </c>
      <c r="T53" s="15">
        <v>0</v>
      </c>
    </row>
    <row r="54" spans="1:20" ht="19.5" customHeight="1" thickBot="1">
      <c r="A54" s="35" t="s">
        <v>45</v>
      </c>
      <c r="B54" s="38"/>
      <c r="C54" s="20"/>
      <c r="D54" s="22"/>
      <c r="E54" s="22"/>
      <c r="F54" s="24"/>
      <c r="G54" s="22"/>
      <c r="H54" s="26"/>
      <c r="I54" s="3">
        <f>IF(I53&gt;0,ROUNDDOWN(I53/J53,3),"")</f>
        <v>0.775</v>
      </c>
      <c r="J54" s="4">
        <v>3</v>
      </c>
      <c r="K54" s="16"/>
      <c r="L54" s="11" t="s">
        <v>5</v>
      </c>
      <c r="M54" s="12" t="s">
        <v>7</v>
      </c>
      <c r="N54" s="18"/>
      <c r="O54" s="3">
        <f>IF(O53&gt;0,ROUNDDOWN(O53/P53,3),"")</f>
      </c>
      <c r="P54" s="4"/>
      <c r="Q54" s="16"/>
      <c r="R54" s="3">
        <f>IF(R53&gt;0,ROUNDDOWN(R53/S53,3),"")</f>
        <v>0.9</v>
      </c>
      <c r="S54" s="4">
        <v>7</v>
      </c>
      <c r="T54" s="16"/>
    </row>
    <row r="55" spans="1:20" ht="19.5" customHeight="1">
      <c r="A55" s="34" t="s">
        <v>20</v>
      </c>
      <c r="B55" s="37" t="s">
        <v>13</v>
      </c>
      <c r="C55" s="19">
        <f>K55+N55+T55+W55+Z55+AC55+AF55</f>
        <v>4</v>
      </c>
      <c r="D55" s="21">
        <f>I55+L55+R55+U55+X55+AA55+AD55</f>
        <v>76</v>
      </c>
      <c r="E55" s="21">
        <f>J55+M55+S55+V55+Y55+AB55+AE55</f>
        <v>80</v>
      </c>
      <c r="F55" s="23">
        <f>IF(D55&gt;0,ROUNDDOWN(D55/E55,3),0)</f>
        <v>0.95</v>
      </c>
      <c r="G55" s="21" t="s">
        <v>19</v>
      </c>
      <c r="H55" s="25"/>
      <c r="I55" s="1">
        <v>40</v>
      </c>
      <c r="J55" s="2">
        <v>40</v>
      </c>
      <c r="K55" s="15">
        <v>2</v>
      </c>
      <c r="L55" s="1"/>
      <c r="M55" s="2"/>
      <c r="N55" s="15"/>
      <c r="O55" s="9" t="s">
        <v>3</v>
      </c>
      <c r="P55" s="10" t="s">
        <v>14</v>
      </c>
      <c r="Q55" s="17"/>
      <c r="R55" s="1">
        <v>36</v>
      </c>
      <c r="S55" s="2">
        <v>40</v>
      </c>
      <c r="T55" s="15">
        <v>2</v>
      </c>
    </row>
    <row r="56" spans="1:20" ht="19.5" customHeight="1" thickBot="1">
      <c r="A56" s="35" t="s">
        <v>11</v>
      </c>
      <c r="B56" s="38"/>
      <c r="C56" s="20"/>
      <c r="D56" s="22"/>
      <c r="E56" s="22"/>
      <c r="F56" s="24"/>
      <c r="G56" s="22"/>
      <c r="H56" s="26"/>
      <c r="I56" s="3">
        <f>IF(I55&gt;0,ROUNDDOWN(I55/J55,3),"")</f>
        <v>1</v>
      </c>
      <c r="J56" s="4">
        <v>5</v>
      </c>
      <c r="K56" s="16"/>
      <c r="L56" s="3">
        <f>IF(L55&gt;0,ROUNDDOWN(L55/M55,3),"")</f>
      </c>
      <c r="M56" s="4"/>
      <c r="N56" s="16"/>
      <c r="O56" s="11" t="s">
        <v>5</v>
      </c>
      <c r="P56" s="12" t="s">
        <v>7</v>
      </c>
      <c r="Q56" s="18"/>
      <c r="R56" s="3">
        <f>IF(R55&gt;0,ROUNDDOWN(R55/S55,3),"")</f>
        <v>0.9</v>
      </c>
      <c r="S56" s="4">
        <v>6</v>
      </c>
      <c r="T56" s="16"/>
    </row>
    <row r="57" spans="1:20" ht="19.5" customHeight="1">
      <c r="A57" s="34" t="s">
        <v>42</v>
      </c>
      <c r="B57" s="37" t="s">
        <v>18</v>
      </c>
      <c r="C57" s="19">
        <f>K57+N57+Q57+T57+W57+Z57+AC57+AF57</f>
        <v>2</v>
      </c>
      <c r="D57" s="21">
        <f>I57+L57+O57+U57+X57+AA57+AD57</f>
        <v>70</v>
      </c>
      <c r="E57" s="21">
        <f>J57+M57+P57+V57+Y57+AB57+AE57</f>
        <v>80</v>
      </c>
      <c r="F57" s="23">
        <f>IF(D57&gt;0,ROUNDDOWN(D57/E57,3),0)</f>
        <v>0.875</v>
      </c>
      <c r="G57" s="21" t="s">
        <v>19</v>
      </c>
      <c r="H57" s="25"/>
      <c r="I57" s="1"/>
      <c r="J57" s="2"/>
      <c r="K57" s="15"/>
      <c r="L57" s="1">
        <v>37</v>
      </c>
      <c r="M57" s="2">
        <v>40</v>
      </c>
      <c r="N57" s="15">
        <v>2</v>
      </c>
      <c r="O57" s="1">
        <v>33</v>
      </c>
      <c r="P57" s="2">
        <v>40</v>
      </c>
      <c r="Q57" s="15">
        <v>0</v>
      </c>
      <c r="R57" s="9" t="s">
        <v>3</v>
      </c>
      <c r="S57" s="10" t="s">
        <v>14</v>
      </c>
      <c r="T57" s="17"/>
    </row>
    <row r="58" spans="1:20" ht="19.5" customHeight="1" thickBot="1">
      <c r="A58" s="35" t="s">
        <v>43</v>
      </c>
      <c r="B58" s="38"/>
      <c r="C58" s="20"/>
      <c r="D58" s="22"/>
      <c r="E58" s="22"/>
      <c r="F58" s="24"/>
      <c r="G58" s="22"/>
      <c r="H58" s="26"/>
      <c r="I58" s="3">
        <f>IF(I57&gt;0,ROUNDDOWN(I57/J57,3),"")</f>
      </c>
      <c r="J58" s="4"/>
      <c r="K58" s="16"/>
      <c r="L58" s="3">
        <f>IF(L57&gt;0,ROUNDDOWN(L57/M57,3),"")</f>
        <v>0.925</v>
      </c>
      <c r="M58" s="4">
        <v>5</v>
      </c>
      <c r="N58" s="16"/>
      <c r="O58" s="3">
        <f>IF(O57&gt;0,ROUNDDOWN(O57/P57,3),"")</f>
        <v>0.825</v>
      </c>
      <c r="P58" s="4">
        <v>5</v>
      </c>
      <c r="Q58" s="16"/>
      <c r="R58" s="11" t="s">
        <v>5</v>
      </c>
      <c r="S58" s="12" t="s">
        <v>7</v>
      </c>
      <c r="T58" s="18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6" sqref="A26"/>
    </sheetView>
  </sheetViews>
  <sheetFormatPr defaultColWidth="11.421875" defaultRowHeight="12.75"/>
  <sheetData>
    <row r="1" spans="1:4" ht="12.75">
      <c r="A1" t="s">
        <v>22</v>
      </c>
      <c r="D1" t="s">
        <v>23</v>
      </c>
    </row>
    <row r="2" spans="1:4" ht="12.75">
      <c r="A2" t="s">
        <v>24</v>
      </c>
      <c r="D2" t="s">
        <v>25</v>
      </c>
    </row>
    <row r="3" spans="2:4" ht="12.75">
      <c r="B3" t="s">
        <v>26</v>
      </c>
      <c r="D3" t="s">
        <v>27</v>
      </c>
    </row>
    <row r="4" spans="2:4" ht="12.75">
      <c r="B4" t="s">
        <v>28</v>
      </c>
      <c r="D4" t="s">
        <v>27</v>
      </c>
    </row>
    <row r="5" spans="2:4" ht="12.75">
      <c r="B5" t="s">
        <v>29</v>
      </c>
      <c r="D5" t="s">
        <v>27</v>
      </c>
    </row>
    <row r="6" spans="2:4" ht="12.75">
      <c r="B6" t="s">
        <v>30</v>
      </c>
      <c r="D6" t="s">
        <v>27</v>
      </c>
    </row>
    <row r="7" spans="2:4" ht="12.75">
      <c r="B7" t="s">
        <v>31</v>
      </c>
      <c r="D7" t="s">
        <v>32</v>
      </c>
    </row>
    <row r="8" spans="3:4" ht="12.75">
      <c r="C8" t="s">
        <v>33</v>
      </c>
      <c r="D8" t="s">
        <v>32</v>
      </c>
    </row>
    <row r="10" ht="12.75">
      <c r="A10" t="s">
        <v>34</v>
      </c>
    </row>
    <row r="11" spans="2:4" ht="12.75">
      <c r="B11" t="s">
        <v>35</v>
      </c>
      <c r="D11" t="s">
        <v>36</v>
      </c>
    </row>
    <row r="12" spans="2:4" ht="12.75">
      <c r="B12" t="s">
        <v>37</v>
      </c>
      <c r="D12" t="s">
        <v>36</v>
      </c>
    </row>
    <row r="13" spans="1:4" ht="12.75">
      <c r="A13" t="s">
        <v>24</v>
      </c>
      <c r="B13" t="s">
        <v>38</v>
      </c>
      <c r="D13" t="s">
        <v>36</v>
      </c>
    </row>
    <row r="14" spans="2:4" ht="12.75">
      <c r="B14" t="s">
        <v>39</v>
      </c>
      <c r="D14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>
        <v>18</v>
      </c>
      <c r="B1">
        <v>27</v>
      </c>
      <c r="C1">
        <v>36</v>
      </c>
      <c r="D1">
        <v>45</v>
      </c>
    </row>
    <row r="2" spans="1:4" ht="12.75">
      <c r="A2">
        <v>17</v>
      </c>
      <c r="B2">
        <v>25</v>
      </c>
      <c r="C2">
        <v>38</v>
      </c>
      <c r="D2">
        <v>46</v>
      </c>
    </row>
    <row r="3" spans="1:4" ht="12.75">
      <c r="A3">
        <v>16</v>
      </c>
      <c r="B3">
        <v>23</v>
      </c>
      <c r="C3">
        <v>48</v>
      </c>
      <c r="D3">
        <v>57</v>
      </c>
    </row>
    <row r="4" spans="1:4" ht="12.75">
      <c r="A4">
        <v>15</v>
      </c>
      <c r="B4">
        <v>24</v>
      </c>
      <c r="C4">
        <v>37</v>
      </c>
      <c r="D4">
        <v>68</v>
      </c>
    </row>
    <row r="5" spans="1:4" ht="12.75">
      <c r="A5">
        <v>14</v>
      </c>
      <c r="B5">
        <v>28</v>
      </c>
      <c r="C5">
        <v>35</v>
      </c>
      <c r="D5">
        <v>67</v>
      </c>
    </row>
    <row r="6" spans="1:4" ht="12.75">
      <c r="A6">
        <v>13</v>
      </c>
      <c r="B6">
        <v>26</v>
      </c>
      <c r="C6">
        <v>47</v>
      </c>
      <c r="D6">
        <v>58</v>
      </c>
    </row>
    <row r="7" spans="1:4" ht="12.75">
      <c r="A7">
        <v>12</v>
      </c>
      <c r="B7">
        <v>34</v>
      </c>
      <c r="C7">
        <v>56</v>
      </c>
      <c r="D7">
        <v>78</v>
      </c>
    </row>
    <row r="9" spans="1:4" ht="12.75">
      <c r="A9">
        <v>36</v>
      </c>
      <c r="B9">
        <v>27</v>
      </c>
      <c r="C9">
        <v>18</v>
      </c>
      <c r="D9">
        <v>45</v>
      </c>
    </row>
    <row r="10" spans="1:4" ht="12.75">
      <c r="A10">
        <v>25</v>
      </c>
      <c r="B10">
        <v>38</v>
      </c>
      <c r="C10">
        <v>46</v>
      </c>
      <c r="D10">
        <v>17</v>
      </c>
    </row>
    <row r="11" spans="1:4" ht="12.75">
      <c r="A11">
        <v>16</v>
      </c>
      <c r="B11">
        <v>57</v>
      </c>
      <c r="C11">
        <v>48</v>
      </c>
      <c r="D11">
        <v>23</v>
      </c>
    </row>
    <row r="12" spans="1:4" ht="12.75">
      <c r="A12">
        <v>24</v>
      </c>
      <c r="B12">
        <v>68</v>
      </c>
      <c r="C12">
        <v>37</v>
      </c>
      <c r="D12">
        <v>15</v>
      </c>
    </row>
    <row r="13" spans="1:4" ht="12.75">
      <c r="A13">
        <v>35</v>
      </c>
      <c r="B13">
        <v>14</v>
      </c>
      <c r="C13">
        <v>28</v>
      </c>
      <c r="D13">
        <v>67</v>
      </c>
    </row>
    <row r="14" spans="1:4" ht="12.75">
      <c r="A14">
        <v>47</v>
      </c>
      <c r="B14">
        <v>26</v>
      </c>
      <c r="C14">
        <v>13</v>
      </c>
      <c r="D14">
        <v>58</v>
      </c>
    </row>
    <row r="15" spans="1:4" ht="12.75">
      <c r="A15">
        <v>12</v>
      </c>
      <c r="B15">
        <v>78</v>
      </c>
      <c r="C15">
        <v>56</v>
      </c>
      <c r="D15">
        <v>34</v>
      </c>
    </row>
    <row r="17" spans="1:4" ht="12.75">
      <c r="A17">
        <v>36</v>
      </c>
      <c r="B17">
        <v>45</v>
      </c>
      <c r="C17">
        <v>18</v>
      </c>
      <c r="D17">
        <v>27</v>
      </c>
    </row>
    <row r="18" spans="1:4" ht="12.75">
      <c r="A18">
        <v>25</v>
      </c>
      <c r="B18">
        <v>17</v>
      </c>
      <c r="C18">
        <v>38</v>
      </c>
      <c r="D18">
        <v>46</v>
      </c>
    </row>
    <row r="19" spans="1:4" ht="12.75">
      <c r="A19">
        <v>16</v>
      </c>
      <c r="B19">
        <v>23</v>
      </c>
      <c r="C19">
        <v>48</v>
      </c>
      <c r="D19">
        <v>57</v>
      </c>
    </row>
    <row r="20" spans="1:4" ht="12.75">
      <c r="A20">
        <v>68</v>
      </c>
      <c r="B20">
        <v>24</v>
      </c>
      <c r="C20">
        <v>37</v>
      </c>
      <c r="D20">
        <v>15</v>
      </c>
    </row>
    <row r="21" spans="1:4" ht="12.75">
      <c r="A21">
        <v>35</v>
      </c>
      <c r="B21">
        <v>67</v>
      </c>
      <c r="C21">
        <v>14</v>
      </c>
      <c r="D21">
        <v>28</v>
      </c>
    </row>
    <row r="22" spans="1:4" ht="12.75">
      <c r="A22">
        <v>58</v>
      </c>
      <c r="B22">
        <v>13</v>
      </c>
      <c r="C22">
        <v>26</v>
      </c>
      <c r="D22">
        <v>47</v>
      </c>
    </row>
    <row r="23" spans="1:4" ht="12.75">
      <c r="A23">
        <v>12</v>
      </c>
      <c r="B23">
        <v>56</v>
      </c>
      <c r="C23">
        <v>34</v>
      </c>
      <c r="D23">
        <v>78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kein-</dc:creator>
  <cp:keywords/>
  <dc:description/>
  <cp:lastModifiedBy>Wieduwild</cp:lastModifiedBy>
  <dcterms:created xsi:type="dcterms:W3CDTF">2002-11-22T12:01:56Z</dcterms:created>
  <dcterms:modified xsi:type="dcterms:W3CDTF">2002-11-22T12:05:36Z</dcterms:modified>
  <cp:category/>
  <cp:version/>
  <cp:contentType/>
  <cp:contentStatus/>
</cp:coreProperties>
</file>